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VA Website\"/>
    </mc:Choice>
  </mc:AlternateContent>
  <xr:revisionPtr revIDLastSave="0" documentId="13_ncr:1_{C640A534-78A2-4F78-9DB2-1220B15DDFA3}" xr6:coauthVersionLast="47" xr6:coauthVersionMax="47" xr10:uidLastSave="{00000000-0000-0000-0000-000000000000}"/>
  <bookViews>
    <workbookView xWindow="7560" yWindow="660" windowWidth="20850" windowHeight="15030" xr2:uid="{00000000-000D-0000-FFFF-FFFF00000000}"/>
  </bookViews>
  <sheets>
    <sheet name="ER" sheetId="1" r:id="rId1"/>
    <sheet name="Detail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O8" i="1"/>
  <c r="S39" i="1" l="1"/>
  <c r="S40" i="1"/>
  <c r="S41" i="1"/>
  <c r="S32" i="1"/>
  <c r="S33" i="1"/>
  <c r="S34" i="1"/>
  <c r="S35" i="1"/>
  <c r="S36" i="1"/>
  <c r="S37" i="1"/>
  <c r="A31" i="1" l="1"/>
  <c r="R31" i="1"/>
  <c r="R42" i="1" s="1"/>
  <c r="Q31" i="1"/>
  <c r="Q42" i="1" s="1"/>
  <c r="P31" i="1"/>
  <c r="P42" i="1" s="1"/>
  <c r="O31" i="1"/>
  <c r="O42" i="1" s="1"/>
  <c r="N31" i="1"/>
  <c r="N42" i="1" s="1"/>
  <c r="M31" i="1"/>
  <c r="M42" i="1" s="1"/>
  <c r="L31" i="1"/>
  <c r="L42" i="1" s="1"/>
  <c r="K31" i="1"/>
  <c r="K42" i="1" s="1"/>
  <c r="J31" i="1"/>
  <c r="J42" i="1" s="1"/>
  <c r="I31" i="1"/>
  <c r="I42" i="1"/>
  <c r="H31" i="1"/>
  <c r="H42" i="1" s="1"/>
  <c r="G31" i="1"/>
  <c r="G42" i="1" s="1"/>
  <c r="F31" i="1"/>
  <c r="F42" i="1" s="1"/>
  <c r="E31" i="1"/>
  <c r="E42" i="1"/>
  <c r="D31" i="1"/>
  <c r="D42" i="1" s="1"/>
  <c r="C31" i="1"/>
  <c r="C42" i="1"/>
  <c r="R13" i="1"/>
  <c r="R24" i="1" s="1"/>
  <c r="Q13" i="1"/>
  <c r="Q24" i="1"/>
  <c r="P13" i="1"/>
  <c r="P24" i="1" s="1"/>
  <c r="O13" i="1"/>
  <c r="O24" i="1" s="1"/>
  <c r="N13" i="1"/>
  <c r="N24" i="1" s="1"/>
  <c r="M13" i="1"/>
  <c r="M24" i="1" s="1"/>
  <c r="L13" i="1"/>
  <c r="L24" i="1" s="1"/>
  <c r="K13" i="1"/>
  <c r="K24" i="1" s="1"/>
  <c r="J13" i="1"/>
  <c r="J24" i="1" s="1"/>
  <c r="I13" i="1"/>
  <c r="I24" i="1"/>
  <c r="H13" i="1"/>
  <c r="H24" i="1" s="1"/>
  <c r="G13" i="1"/>
  <c r="G24" i="1" s="1"/>
  <c r="F13" i="1"/>
  <c r="F24" i="1" s="1"/>
  <c r="E13" i="1"/>
  <c r="E24" i="1" s="1"/>
  <c r="D13" i="1"/>
  <c r="D24" i="1" s="1"/>
  <c r="C13" i="1"/>
  <c r="C24" i="1"/>
  <c r="R29" i="1"/>
  <c r="Q29" i="1" s="1"/>
  <c r="S31" i="1" l="1"/>
  <c r="S42" i="1" s="1"/>
  <c r="R28" i="1"/>
  <c r="P29" i="1"/>
  <c r="Q28" i="1"/>
  <c r="O29" i="1" l="1"/>
  <c r="P28" i="1"/>
  <c r="S45" i="1"/>
  <c r="S44" i="1"/>
  <c r="N29" i="1" l="1"/>
  <c r="O28" i="1"/>
  <c r="N28" i="1" l="1"/>
  <c r="M29" i="1"/>
  <c r="L29" i="1" l="1"/>
  <c r="M28" i="1"/>
  <c r="L28" i="1" l="1"/>
  <c r="K29" i="1"/>
  <c r="J29" i="1" l="1"/>
  <c r="K28" i="1"/>
  <c r="J28" i="1" l="1"/>
  <c r="I29" i="1"/>
  <c r="H29" i="1" l="1"/>
  <c r="I28" i="1"/>
  <c r="G29" i="1" l="1"/>
  <c r="H28" i="1"/>
  <c r="F29" i="1" l="1"/>
  <c r="G28" i="1"/>
  <c r="F28" i="1" l="1"/>
  <c r="E29" i="1"/>
  <c r="D29" i="1" l="1"/>
  <c r="E28" i="1"/>
  <c r="D28" i="1" l="1"/>
  <c r="C29" i="1"/>
  <c r="R11" i="1" l="1"/>
  <c r="C28" i="1"/>
  <c r="R10" i="1" l="1"/>
  <c r="Q11" i="1"/>
  <c r="P11" i="1" l="1"/>
  <c r="Q10" i="1"/>
  <c r="P10" i="1" l="1"/>
  <c r="O11" i="1"/>
  <c r="N11" i="1" l="1"/>
  <c r="O10" i="1"/>
  <c r="M11" i="1" l="1"/>
  <c r="N10" i="1"/>
  <c r="L11" i="1" l="1"/>
  <c r="M10" i="1"/>
  <c r="K11" i="1" l="1"/>
  <c r="L10" i="1"/>
  <c r="J11" i="1" l="1"/>
  <c r="K10" i="1"/>
  <c r="I11" i="1" l="1"/>
  <c r="J10" i="1"/>
  <c r="H11" i="1" l="1"/>
  <c r="I10" i="1"/>
  <c r="G11" i="1" l="1"/>
  <c r="H10" i="1"/>
  <c r="F11" i="1" l="1"/>
  <c r="G10" i="1"/>
  <c r="E11" i="1" l="1"/>
  <c r="F10" i="1"/>
  <c r="D11" i="1" l="1"/>
  <c r="E10" i="1"/>
  <c r="C11" i="1" l="1"/>
  <c r="C10" i="1" s="1"/>
  <c r="D10" i="1"/>
</calcChain>
</file>

<file path=xl/sharedStrings.xml><?xml version="1.0" encoding="utf-8"?>
<sst xmlns="http://schemas.openxmlformats.org/spreadsheetml/2006/main" count="45" uniqueCount="31">
  <si>
    <t>Purpose of Trip:</t>
  </si>
  <si>
    <t>Period Ending:</t>
  </si>
  <si>
    <t>Allocated Expenses</t>
  </si>
  <si>
    <t>Date</t>
  </si>
  <si>
    <t>Total</t>
  </si>
  <si>
    <t>BUSINESS AUTO MILES</t>
  </si>
  <si>
    <t>AUTO RENTAL</t>
  </si>
  <si>
    <t>PARKING, RAIL, TAXI, TOLLS  (INCL TIPS)</t>
  </si>
  <si>
    <t>AIRFARE</t>
  </si>
  <si>
    <t>LODGING</t>
  </si>
  <si>
    <t>TELEPHONE</t>
  </si>
  <si>
    <t>TRAVEL MEALS</t>
  </si>
  <si>
    <t>POSTAGE/SHIPPING</t>
  </si>
  <si>
    <t>MISCELLANEOUS</t>
  </si>
  <si>
    <t>Comments:</t>
  </si>
  <si>
    <t>California Volkssport Association</t>
  </si>
  <si>
    <t>State Expense Report</t>
  </si>
  <si>
    <t>Name:</t>
  </si>
  <si>
    <t>Per Mile Rate</t>
  </si>
  <si>
    <t>Meal Max</t>
  </si>
  <si>
    <t>Hotel Max</t>
  </si>
  <si>
    <t>Airline Max</t>
  </si>
  <si>
    <t>Signature</t>
  </si>
  <si>
    <t>CVA Treasurer Approval Signature</t>
  </si>
  <si>
    <t>Total Due:</t>
  </si>
  <si>
    <t>Travel Advances or Items already paid by the CVA</t>
  </si>
  <si>
    <t>Due to the CVA</t>
  </si>
  <si>
    <t>Due to SEC member or Delegate</t>
  </si>
  <si>
    <t/>
  </si>
  <si>
    <t xml:space="preserve">1045 Fulton Ave., #389
</t>
  </si>
  <si>
    <t>Sacramento, CA 95625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</si>
</sst>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mm/dd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7" fillId="0" borderId="2" xfId="0" applyFont="1" applyBorder="1" applyAlignment="1" applyProtection="1">
      <alignment horizontal="center"/>
    </xf>
    <xf numFmtId="165" fontId="7" fillId="0" borderId="2" xfId="0" applyNumberFormat="1" applyFont="1" applyBorder="1" applyAlignment="1" applyProtection="1">
      <alignment horizontal="center"/>
    </xf>
    <xf numFmtId="2" fontId="1" fillId="0" borderId="3" xfId="1" applyNumberFormat="1" applyBorder="1" applyProtection="1">
      <protection locked="0"/>
    </xf>
    <xf numFmtId="2" fontId="1" fillId="0" borderId="4" xfId="1" applyNumberFormat="1" applyBorder="1" applyProtection="1"/>
    <xf numFmtId="44" fontId="1" fillId="0" borderId="5" xfId="1" applyBorder="1" applyProtection="1"/>
    <xf numFmtId="44" fontId="1" fillId="0" borderId="5" xfId="1" applyBorder="1" applyProtection="1">
      <protection locked="0"/>
    </xf>
    <xf numFmtId="44" fontId="1" fillId="0" borderId="6" xfId="1" applyBorder="1" applyProtection="1">
      <protection locked="0"/>
    </xf>
    <xf numFmtId="44" fontId="1" fillId="0" borderId="2" xfId="1" applyBorder="1" applyProtection="1">
      <protection locked="0"/>
    </xf>
    <xf numFmtId="44" fontId="1" fillId="0" borderId="2" xfId="1" applyBorder="1" applyProtection="1"/>
    <xf numFmtId="44" fontId="1" fillId="0" borderId="7" xfId="1" applyBorder="1" applyProtection="1"/>
    <xf numFmtId="44" fontId="1" fillId="0" borderId="8" xfId="1" applyBorder="1" applyProtection="1"/>
    <xf numFmtId="2" fontId="0" fillId="0" borderId="0" xfId="0" applyNumberFormat="1"/>
    <xf numFmtId="44" fontId="1" fillId="0" borderId="29" xfId="1" applyBorder="1" applyProtection="1">
      <protection locked="0"/>
    </xf>
    <xf numFmtId="44" fontId="1" fillId="0" borderId="30" xfId="1" applyBorder="1" applyProtection="1"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1" fillId="3" borderId="4" xfId="1" applyNumberFormat="1" applyFill="1" applyBorder="1" applyProtection="1"/>
    <xf numFmtId="0" fontId="0" fillId="0" borderId="0" xfId="0" applyProtection="1"/>
    <xf numFmtId="0" fontId="0" fillId="0" borderId="0" xfId="0" applyBorder="1" applyProtection="1"/>
    <xf numFmtId="44" fontId="1" fillId="2" borderId="28" xfId="1" applyFill="1" applyBorder="1" applyProtection="1"/>
    <xf numFmtId="44" fontId="1" fillId="2" borderId="5" xfId="1" applyFill="1" applyBorder="1" applyProtection="1"/>
    <xf numFmtId="44" fontId="1" fillId="3" borderId="28" xfId="1" applyFill="1" applyBorder="1" applyProtection="1"/>
    <xf numFmtId="0" fontId="0" fillId="0" borderId="9" xfId="0" applyBorder="1" applyProtection="1"/>
    <xf numFmtId="0" fontId="2" fillId="0" borderId="0" xfId="0" applyFont="1" applyAlignment="1" applyProtection="1">
      <alignment wrapText="1"/>
    </xf>
    <xf numFmtId="2" fontId="0" fillId="0" borderId="0" xfId="0" applyNumberFormat="1" applyProtection="1"/>
    <xf numFmtId="44" fontId="1" fillId="0" borderId="31" xfId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0" fillId="0" borderId="0" xfId="0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2" fontId="2" fillId="0" borderId="22" xfId="0" applyNumberFormat="1" applyFont="1" applyBorder="1" applyAlignment="1" applyProtection="1">
      <alignment horizontal="right"/>
    </xf>
    <xf numFmtId="2" fontId="2" fillId="0" borderId="11" xfId="0" applyNumberFormat="1" applyFont="1" applyBorder="1" applyAlignment="1" applyProtection="1">
      <alignment horizontal="right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/>
    </xf>
    <xf numFmtId="0" fontId="8" fillId="2" borderId="28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3" xfId="0" applyBorder="1" applyAlignment="1" applyProtection="1">
      <alignment horizontal="right" vertical="top"/>
    </xf>
    <xf numFmtId="0" fontId="0" fillId="0" borderId="14" xfId="0" applyBorder="1" applyAlignment="1" applyProtection="1">
      <alignment horizontal="right" vertical="top"/>
    </xf>
    <xf numFmtId="0" fontId="0" fillId="0" borderId="15" xfId="0" applyBorder="1" applyAlignment="1" applyProtection="1">
      <alignment horizontal="right" vertical="top"/>
    </xf>
    <xf numFmtId="0" fontId="0" fillId="0" borderId="16" xfId="0" applyBorder="1" applyAlignment="1" applyProtection="1">
      <alignment horizontal="right" vertical="top"/>
    </xf>
    <xf numFmtId="0" fontId="0" fillId="0" borderId="17" xfId="0" applyBorder="1" applyAlignment="1" applyProtection="1">
      <alignment horizontal="right" vertical="top"/>
    </xf>
    <xf numFmtId="0" fontId="0" fillId="0" borderId="18" xfId="0" applyBorder="1" applyAlignment="1" applyProtection="1">
      <alignment horizontal="right" vertical="top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5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56"/>
  <sheetViews>
    <sheetView tabSelected="1" zoomScale="80" workbookViewId="0">
      <selection activeCell="E16" sqref="E16"/>
    </sheetView>
  </sheetViews>
  <sheetFormatPr defaultRowHeight="12.75" x14ac:dyDescent="0.2"/>
  <cols>
    <col min="1" max="1" width="23" style="18" customWidth="1"/>
    <col min="2" max="2" width="15.42578125" style="18" customWidth="1"/>
    <col min="3" max="19" width="9.28515625" style="18" customWidth="1"/>
    <col min="20" max="16384" width="9.140625" style="18"/>
  </cols>
  <sheetData>
    <row r="1" spans="1:19" ht="25.5" x14ac:dyDescent="0.3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">
      <c r="A2" s="28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34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3.5" thickBo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</row>
    <row r="8" spans="1:19" ht="18" customHeight="1" thickBot="1" x14ac:dyDescent="0.25">
      <c r="A8" s="15" t="s">
        <v>17</v>
      </c>
      <c r="B8" s="38" t="s">
        <v>28</v>
      </c>
      <c r="C8" s="38"/>
      <c r="D8" s="38"/>
      <c r="E8" s="39"/>
      <c r="F8" s="40" t="s">
        <v>0</v>
      </c>
      <c r="G8" s="41"/>
      <c r="H8" s="41"/>
      <c r="I8" s="42"/>
      <c r="J8" s="42"/>
      <c r="K8" s="42"/>
      <c r="L8" s="43"/>
      <c r="M8" s="40" t="s">
        <v>1</v>
      </c>
      <c r="N8" s="41"/>
      <c r="O8" s="55">
        <f ca="1">EOMONTH(NOW(),0)</f>
        <v>44439</v>
      </c>
      <c r="P8" s="55"/>
      <c r="Q8" s="55"/>
      <c r="R8" s="56"/>
      <c r="S8" s="19"/>
    </row>
    <row r="9" spans="1:19" ht="13.5" thickBot="1" x14ac:dyDescent="0.25">
      <c r="A9" s="44" t="s">
        <v>2</v>
      </c>
      <c r="B9" s="45"/>
      <c r="C9" s="50" t="s">
        <v>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1:19" ht="13.5" thickBot="1" x14ac:dyDescent="0.25">
      <c r="A10" s="46"/>
      <c r="B10" s="47"/>
      <c r="C10" s="1" t="str">
        <f t="shared" ref="C10:R10" ca="1" si="0">TEXT(C11,"ddd")</f>
        <v>Sat</v>
      </c>
      <c r="D10" s="1" t="str">
        <f t="shared" ca="1" si="0"/>
        <v>Sun</v>
      </c>
      <c r="E10" s="1" t="str">
        <f t="shared" ca="1" si="0"/>
        <v>Mon</v>
      </c>
      <c r="F10" s="1" t="str">
        <f t="shared" ca="1" si="0"/>
        <v>Tue</v>
      </c>
      <c r="G10" s="1" t="str">
        <f t="shared" ca="1" si="0"/>
        <v>Wed</v>
      </c>
      <c r="H10" s="1" t="str">
        <f t="shared" ca="1" si="0"/>
        <v>Thu</v>
      </c>
      <c r="I10" s="1" t="str">
        <f t="shared" ca="1" si="0"/>
        <v>Fri</v>
      </c>
      <c r="J10" s="1" t="str">
        <f t="shared" ca="1" si="0"/>
        <v>Sat</v>
      </c>
      <c r="K10" s="1" t="str">
        <f t="shared" ca="1" si="0"/>
        <v>Sun</v>
      </c>
      <c r="L10" s="1" t="str">
        <f t="shared" ca="1" si="0"/>
        <v>Mon</v>
      </c>
      <c r="M10" s="1" t="str">
        <f t="shared" ca="1" si="0"/>
        <v>Tue</v>
      </c>
      <c r="N10" s="1" t="str">
        <f t="shared" ca="1" si="0"/>
        <v>Wed</v>
      </c>
      <c r="O10" s="1" t="str">
        <f t="shared" ca="1" si="0"/>
        <v>Thu</v>
      </c>
      <c r="P10" s="1" t="str">
        <f t="shared" ca="1" si="0"/>
        <v>Fri</v>
      </c>
      <c r="Q10" s="1" t="str">
        <f t="shared" ca="1" si="0"/>
        <v>Sat</v>
      </c>
      <c r="R10" s="1" t="str">
        <f t="shared" ca="1" si="0"/>
        <v>Sun</v>
      </c>
    </row>
    <row r="11" spans="1:19" ht="13.5" thickBot="1" x14ac:dyDescent="0.25">
      <c r="A11" s="48"/>
      <c r="B11" s="49"/>
      <c r="C11" s="2">
        <f t="shared" ref="C11:O11" ca="1" si="1">D11-1</f>
        <v>44408</v>
      </c>
      <c r="D11" s="2">
        <f t="shared" ca="1" si="1"/>
        <v>44409</v>
      </c>
      <c r="E11" s="2">
        <f t="shared" ca="1" si="1"/>
        <v>44410</v>
      </c>
      <c r="F11" s="2">
        <f t="shared" ca="1" si="1"/>
        <v>44411</v>
      </c>
      <c r="G11" s="2">
        <f t="shared" ca="1" si="1"/>
        <v>44412</v>
      </c>
      <c r="H11" s="2">
        <f t="shared" ca="1" si="1"/>
        <v>44413</v>
      </c>
      <c r="I11" s="2">
        <f t="shared" ca="1" si="1"/>
        <v>44414</v>
      </c>
      <c r="J11" s="2">
        <f t="shared" ca="1" si="1"/>
        <v>44415</v>
      </c>
      <c r="K11" s="2">
        <f t="shared" ca="1" si="1"/>
        <v>44416</v>
      </c>
      <c r="L11" s="2">
        <f t="shared" ca="1" si="1"/>
        <v>44417</v>
      </c>
      <c r="M11" s="2">
        <f t="shared" ca="1" si="1"/>
        <v>44418</v>
      </c>
      <c r="N11" s="2">
        <f t="shared" ca="1" si="1"/>
        <v>44419</v>
      </c>
      <c r="O11" s="2">
        <f t="shared" ca="1" si="1"/>
        <v>44420</v>
      </c>
      <c r="P11" s="2">
        <f ca="1">Q11-1</f>
        <v>44421</v>
      </c>
      <c r="Q11" s="2">
        <f ca="1">R11-1</f>
        <v>44422</v>
      </c>
      <c r="R11" s="2">
        <f ca="1">C29-1</f>
        <v>44423</v>
      </c>
    </row>
    <row r="12" spans="1:19" ht="23.25" customHeight="1" x14ac:dyDescent="0.2">
      <c r="A12" s="32" t="s">
        <v>5</v>
      </c>
      <c r="B12" s="3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23.25" customHeight="1" x14ac:dyDescent="0.2">
      <c r="A13" s="53" t="str">
        <f>"AT " &amp; Details!$C$1 &amp; " CENTS PER MILE="</f>
        <v>AT 0.5 CENTS PER MILE=</v>
      </c>
      <c r="B13" s="54"/>
      <c r="C13" s="5">
        <f>C12*Details!$C$1</f>
        <v>0</v>
      </c>
      <c r="D13" s="5">
        <f>D12*Details!$C$1</f>
        <v>0</v>
      </c>
      <c r="E13" s="5">
        <f>E12*Details!$C$1</f>
        <v>0</v>
      </c>
      <c r="F13" s="5">
        <f>F12*Details!$C$1</f>
        <v>0</v>
      </c>
      <c r="G13" s="5">
        <f>G12*Details!$C$1</f>
        <v>0</v>
      </c>
      <c r="H13" s="5">
        <f>H12*Details!$C$1</f>
        <v>0</v>
      </c>
      <c r="I13" s="5">
        <f>I12*Details!$C$1</f>
        <v>0</v>
      </c>
      <c r="J13" s="5">
        <f>J12*Details!$C$1</f>
        <v>0</v>
      </c>
      <c r="K13" s="5">
        <f>K12*Details!$C$1</f>
        <v>0</v>
      </c>
      <c r="L13" s="5">
        <f>L12*Details!$C$1</f>
        <v>0</v>
      </c>
      <c r="M13" s="5">
        <f>M12*Details!$C$1</f>
        <v>0</v>
      </c>
      <c r="N13" s="5">
        <f>N12*Details!$C$1</f>
        <v>0</v>
      </c>
      <c r="O13" s="5">
        <f>O12*Details!$C$1</f>
        <v>0</v>
      </c>
      <c r="P13" s="5">
        <f>P12*Details!$C$1</f>
        <v>0</v>
      </c>
      <c r="Q13" s="5">
        <f>Q12*Details!$C$1</f>
        <v>0</v>
      </c>
      <c r="R13" s="5">
        <f>R12*Details!$C$1</f>
        <v>0</v>
      </c>
    </row>
    <row r="14" spans="1:19" ht="23.25" customHeight="1" x14ac:dyDescent="0.2">
      <c r="A14" s="30" t="s">
        <v>6</v>
      </c>
      <c r="B14" s="3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ht="23.25" customHeight="1" x14ac:dyDescent="0.2">
      <c r="A15" s="30" t="s">
        <v>7</v>
      </c>
      <c r="B15" s="3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ht="23.25" customHeight="1" x14ac:dyDescent="0.2">
      <c r="A16" s="30" t="s">
        <v>8</v>
      </c>
      <c r="B16" s="3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9" ht="23.25" customHeight="1" x14ac:dyDescent="0.2">
      <c r="A17" s="30" t="s">
        <v>9</v>
      </c>
      <c r="B17" s="3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9" ht="23.25" customHeight="1" x14ac:dyDescent="0.2">
      <c r="A18" s="30" t="s">
        <v>10</v>
      </c>
      <c r="B18" s="3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9" ht="23.25" customHeight="1" x14ac:dyDescent="0.2">
      <c r="A19" s="30" t="s">
        <v>11</v>
      </c>
      <c r="B19" s="3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9" ht="23.25" customHeight="1" x14ac:dyDescent="0.2">
      <c r="A20" s="57"/>
      <c r="B20" s="5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</row>
    <row r="21" spans="1:19" ht="23.25" customHeight="1" x14ac:dyDescent="0.2">
      <c r="A21" s="30" t="s">
        <v>12</v>
      </c>
      <c r="B21" s="3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9" ht="23.25" customHeight="1" x14ac:dyDescent="0.2">
      <c r="A22" s="30" t="s">
        <v>13</v>
      </c>
      <c r="B22" s="3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9" ht="23.25" customHeight="1" thickBot="1" x14ac:dyDescent="0.25">
      <c r="A23" s="60"/>
      <c r="B23" s="6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8.75" customHeight="1" thickBot="1" x14ac:dyDescent="0.25">
      <c r="A24" s="64" t="s">
        <v>24</v>
      </c>
      <c r="B24" s="65"/>
      <c r="C24" s="10" t="str">
        <f t="shared" ref="C24:R24" si="2">IF(SUM(C13:C23)&gt;0,SUM(C13:C23),"")</f>
        <v/>
      </c>
      <c r="D24" s="11" t="str">
        <f t="shared" si="2"/>
        <v/>
      </c>
      <c r="E24" s="11" t="str">
        <f t="shared" si="2"/>
        <v/>
      </c>
      <c r="F24" s="11" t="str">
        <f t="shared" si="2"/>
        <v/>
      </c>
      <c r="G24" s="11" t="str">
        <f t="shared" si="2"/>
        <v/>
      </c>
      <c r="H24" s="11" t="str">
        <f t="shared" si="2"/>
        <v/>
      </c>
      <c r="I24" s="11" t="str">
        <f t="shared" si="2"/>
        <v/>
      </c>
      <c r="J24" s="11" t="str">
        <f t="shared" si="2"/>
        <v/>
      </c>
      <c r="K24" s="11" t="str">
        <f t="shared" si="2"/>
        <v/>
      </c>
      <c r="L24" s="11" t="str">
        <f t="shared" si="2"/>
        <v/>
      </c>
      <c r="M24" s="11" t="str">
        <f t="shared" si="2"/>
        <v/>
      </c>
      <c r="N24" s="11" t="str">
        <f t="shared" si="2"/>
        <v/>
      </c>
      <c r="O24" s="11" t="str">
        <f t="shared" si="2"/>
        <v/>
      </c>
      <c r="P24" s="11" t="str">
        <f t="shared" si="2"/>
        <v/>
      </c>
      <c r="Q24" s="11" t="str">
        <f t="shared" si="2"/>
        <v/>
      </c>
      <c r="R24" s="11" t="str">
        <f t="shared" si="2"/>
        <v/>
      </c>
    </row>
    <row r="26" spans="1:19" ht="13.5" thickBot="1" x14ac:dyDescent="0.25"/>
    <row r="27" spans="1:19" ht="13.5" thickBot="1" x14ac:dyDescent="0.25">
      <c r="A27" s="44" t="s">
        <v>2</v>
      </c>
      <c r="B27" s="45"/>
      <c r="C27" s="50" t="s">
        <v>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72" t="s">
        <v>4</v>
      </c>
    </row>
    <row r="28" spans="1:19" ht="13.5" thickBot="1" x14ac:dyDescent="0.25">
      <c r="A28" s="46"/>
      <c r="B28" s="47"/>
      <c r="C28" s="1" t="str">
        <f t="shared" ref="C28:R28" ca="1" si="3">TEXT(C29,"ddd")</f>
        <v>Mon</v>
      </c>
      <c r="D28" s="1" t="str">
        <f t="shared" ca="1" si="3"/>
        <v>Tue</v>
      </c>
      <c r="E28" s="1" t="str">
        <f t="shared" ca="1" si="3"/>
        <v>Wed</v>
      </c>
      <c r="F28" s="1" t="str">
        <f t="shared" ca="1" si="3"/>
        <v>Thu</v>
      </c>
      <c r="G28" s="1" t="str">
        <f t="shared" ca="1" si="3"/>
        <v>Fri</v>
      </c>
      <c r="H28" s="1" t="str">
        <f t="shared" ca="1" si="3"/>
        <v>Sat</v>
      </c>
      <c r="I28" s="1" t="str">
        <f t="shared" ca="1" si="3"/>
        <v>Sun</v>
      </c>
      <c r="J28" s="1" t="str">
        <f t="shared" ca="1" si="3"/>
        <v>Mon</v>
      </c>
      <c r="K28" s="1" t="str">
        <f t="shared" ca="1" si="3"/>
        <v>Tue</v>
      </c>
      <c r="L28" s="1" t="str">
        <f t="shared" ca="1" si="3"/>
        <v>Wed</v>
      </c>
      <c r="M28" s="1" t="str">
        <f t="shared" ca="1" si="3"/>
        <v>Thu</v>
      </c>
      <c r="N28" s="1" t="str">
        <f t="shared" ca="1" si="3"/>
        <v>Fri</v>
      </c>
      <c r="O28" s="1" t="str">
        <f t="shared" ca="1" si="3"/>
        <v>Sat</v>
      </c>
      <c r="P28" s="1" t="str">
        <f t="shared" ca="1" si="3"/>
        <v>Sun</v>
      </c>
      <c r="Q28" s="1" t="str">
        <f t="shared" ca="1" si="3"/>
        <v>Mon</v>
      </c>
      <c r="R28" s="1" t="str">
        <f t="shared" ca="1" si="3"/>
        <v>Tue</v>
      </c>
      <c r="S28" s="73"/>
    </row>
    <row r="29" spans="1:19" ht="13.5" thickBot="1" x14ac:dyDescent="0.25">
      <c r="A29" s="48"/>
      <c r="B29" s="49"/>
      <c r="C29" s="2">
        <f t="shared" ref="C29:N29" ca="1" si="4">D29-1</f>
        <v>44424</v>
      </c>
      <c r="D29" s="2">
        <f t="shared" ca="1" si="4"/>
        <v>44425</v>
      </c>
      <c r="E29" s="2">
        <f t="shared" ca="1" si="4"/>
        <v>44426</v>
      </c>
      <c r="F29" s="2">
        <f t="shared" ca="1" si="4"/>
        <v>44427</v>
      </c>
      <c r="G29" s="2">
        <f t="shared" ca="1" si="4"/>
        <v>44428</v>
      </c>
      <c r="H29" s="2">
        <f t="shared" ca="1" si="4"/>
        <v>44429</v>
      </c>
      <c r="I29" s="2">
        <f t="shared" ca="1" si="4"/>
        <v>44430</v>
      </c>
      <c r="J29" s="2">
        <f t="shared" ca="1" si="4"/>
        <v>44431</v>
      </c>
      <c r="K29" s="2">
        <f t="shared" ca="1" si="4"/>
        <v>44432</v>
      </c>
      <c r="L29" s="2">
        <f t="shared" ca="1" si="4"/>
        <v>44433</v>
      </c>
      <c r="M29" s="2">
        <f t="shared" ca="1" si="4"/>
        <v>44434</v>
      </c>
      <c r="N29" s="2">
        <f t="shared" ca="1" si="4"/>
        <v>44435</v>
      </c>
      <c r="O29" s="2">
        <f ca="1">IF($O$8="",P29-1,IF(TEXT($O$8,"dd")="15",P29-1,IF(TEXT($O$8,"dd")&lt;"28","",IF(TEXT(P29,"dd")="",$O$8,P29-1))))</f>
        <v>44436</v>
      </c>
      <c r="P29" s="2">
        <f ca="1">IF($O$8="",Q29-1,IF(TEXT($O$8,"dd")="15",Q29-1,IF(TEXT($O$8,"dd")&lt;"29","",IF(TEXT(Q29,"dd")="",$O$8,Q29-1))))</f>
        <v>44437</v>
      </c>
      <c r="Q29" s="2">
        <f ca="1">IF($O$8="",R29-1,IF(TEXT($O$8,"dd")="15",$O$8,IF(TEXT($O$8,"dd")&lt;"30","",IF(TEXT(R29,"dd")="",$O$8,R29-1))))</f>
        <v>44438</v>
      </c>
      <c r="R29" s="2">
        <f ca="1">IF($O$8="",TODAY(),IF(TEXT($O$8,"dd")="15","",IF(TEXT($O$8,"dd")&lt;"31","",$O$8)))</f>
        <v>44439</v>
      </c>
      <c r="S29" s="74"/>
    </row>
    <row r="30" spans="1:19" ht="23.25" customHeight="1" x14ac:dyDescent="0.2">
      <c r="A30" s="32" t="s">
        <v>5</v>
      </c>
      <c r="B30" s="3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1:19" ht="23.25" customHeight="1" x14ac:dyDescent="0.2">
      <c r="A31" s="75" t="str">
        <f>"AT " &amp; Details!$C$1 &amp; " CENTS PER MILE="</f>
        <v>AT 0.5 CENTS PER MILE=</v>
      </c>
      <c r="B31" s="76"/>
      <c r="C31" s="5">
        <f>C30*Details!$C$1</f>
        <v>0</v>
      </c>
      <c r="D31" s="5">
        <f>D30*Details!$C$1</f>
        <v>0</v>
      </c>
      <c r="E31" s="5">
        <f>E30*Details!$C$1</f>
        <v>0</v>
      </c>
      <c r="F31" s="5">
        <f>F30*Details!$C$1</f>
        <v>0</v>
      </c>
      <c r="G31" s="5">
        <f>G30*Details!$C$1</f>
        <v>0</v>
      </c>
      <c r="H31" s="5">
        <f>H30*Details!$C$1</f>
        <v>0</v>
      </c>
      <c r="I31" s="5">
        <f>I30*Details!$C$1</f>
        <v>0</v>
      </c>
      <c r="J31" s="5">
        <f>J30*Details!$C$1</f>
        <v>0</v>
      </c>
      <c r="K31" s="5">
        <f>K30*Details!$C$1</f>
        <v>0</v>
      </c>
      <c r="L31" s="5">
        <f>L30*Details!$C$1</f>
        <v>0</v>
      </c>
      <c r="M31" s="5">
        <f>M30*Details!$C$1</f>
        <v>0</v>
      </c>
      <c r="N31" s="5">
        <f>N30*Details!$C$1</f>
        <v>0</v>
      </c>
      <c r="O31" s="5">
        <f>O30*Details!$C$1</f>
        <v>0</v>
      </c>
      <c r="P31" s="5">
        <f>P30*Details!$C$1</f>
        <v>0</v>
      </c>
      <c r="Q31" s="5">
        <f>Q30*Details!$C$1</f>
        <v>0</v>
      </c>
      <c r="R31" s="5">
        <f>R30*Details!$C$1</f>
        <v>0</v>
      </c>
      <c r="S31" s="4" t="str">
        <f t="shared" ref="S31:S41" si="5">IF(SUM(C31:R31)+SUM(C13:R13)&gt;0,SUM(C31:R31)+SUM(C13:R13),"")</f>
        <v/>
      </c>
    </row>
    <row r="32" spans="1:19" ht="23.25" customHeight="1" x14ac:dyDescent="0.2">
      <c r="A32" s="30" t="s">
        <v>6</v>
      </c>
      <c r="B32" s="3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4" t="str">
        <f t="shared" si="5"/>
        <v/>
      </c>
    </row>
    <row r="33" spans="1:19" ht="23.25" customHeight="1" x14ac:dyDescent="0.2">
      <c r="A33" s="30" t="s">
        <v>7</v>
      </c>
      <c r="B33" s="3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4" t="str">
        <f t="shared" si="5"/>
        <v/>
      </c>
    </row>
    <row r="34" spans="1:19" ht="23.25" customHeight="1" x14ac:dyDescent="0.2">
      <c r="A34" s="30" t="s">
        <v>8</v>
      </c>
      <c r="B34" s="3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4" t="str">
        <f t="shared" si="5"/>
        <v/>
      </c>
    </row>
    <row r="35" spans="1:19" ht="23.25" customHeight="1" x14ac:dyDescent="0.2">
      <c r="A35" s="30" t="s">
        <v>9</v>
      </c>
      <c r="B35" s="3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 t="str">
        <f t="shared" si="5"/>
        <v/>
      </c>
    </row>
    <row r="36" spans="1:19" ht="23.25" customHeight="1" x14ac:dyDescent="0.2">
      <c r="A36" s="30" t="s">
        <v>10</v>
      </c>
      <c r="B36" s="3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" t="str">
        <f t="shared" si="5"/>
        <v/>
      </c>
    </row>
    <row r="37" spans="1:19" ht="23.25" customHeight="1" x14ac:dyDescent="0.2">
      <c r="A37" s="30" t="s">
        <v>11</v>
      </c>
      <c r="B37" s="3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" t="str">
        <f t="shared" si="5"/>
        <v/>
      </c>
    </row>
    <row r="38" spans="1:19" ht="23.25" customHeight="1" x14ac:dyDescent="0.2">
      <c r="A38" s="62"/>
      <c r="B38" s="6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7"/>
    </row>
    <row r="39" spans="1:19" ht="23.25" customHeight="1" x14ac:dyDescent="0.2">
      <c r="A39" s="30" t="s">
        <v>12</v>
      </c>
      <c r="B39" s="3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4" t="str">
        <f t="shared" si="5"/>
        <v/>
      </c>
    </row>
    <row r="40" spans="1:19" ht="23.25" customHeight="1" x14ac:dyDescent="0.2">
      <c r="A40" s="30" t="s">
        <v>13</v>
      </c>
      <c r="B40" s="31"/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4" t="str">
        <f t="shared" si="5"/>
        <v/>
      </c>
    </row>
    <row r="41" spans="1:19" ht="23.25" customHeight="1" thickBot="1" x14ac:dyDescent="0.25">
      <c r="A41" s="60"/>
      <c r="B41" s="61"/>
      <c r="C41" s="1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4" t="str">
        <f t="shared" si="5"/>
        <v/>
      </c>
    </row>
    <row r="42" spans="1:19" ht="18.75" customHeight="1" thickBot="1" x14ac:dyDescent="0.25">
      <c r="A42" s="64" t="s">
        <v>24</v>
      </c>
      <c r="B42" s="65"/>
      <c r="C42" s="10" t="str">
        <f t="shared" ref="C42:R42" si="6">IF(SUM(C31:C41)&gt;0,SUM(C31:C41),"")</f>
        <v/>
      </c>
      <c r="D42" s="10" t="str">
        <f t="shared" si="6"/>
        <v/>
      </c>
      <c r="E42" s="10" t="str">
        <f t="shared" si="6"/>
        <v/>
      </c>
      <c r="F42" s="10" t="str">
        <f t="shared" si="6"/>
        <v/>
      </c>
      <c r="G42" s="10" t="str">
        <f t="shared" si="6"/>
        <v/>
      </c>
      <c r="H42" s="10" t="str">
        <f t="shared" si="6"/>
        <v/>
      </c>
      <c r="I42" s="10" t="str">
        <f t="shared" si="6"/>
        <v/>
      </c>
      <c r="J42" s="10" t="str">
        <f t="shared" si="6"/>
        <v/>
      </c>
      <c r="K42" s="10" t="str">
        <f t="shared" si="6"/>
        <v/>
      </c>
      <c r="L42" s="10" t="str">
        <f t="shared" si="6"/>
        <v/>
      </c>
      <c r="M42" s="10" t="str">
        <f t="shared" si="6"/>
        <v/>
      </c>
      <c r="N42" s="10" t="str">
        <f t="shared" si="6"/>
        <v/>
      </c>
      <c r="O42" s="10" t="str">
        <f t="shared" si="6"/>
        <v/>
      </c>
      <c r="P42" s="10" t="str">
        <f t="shared" si="6"/>
        <v/>
      </c>
      <c r="Q42" s="10" t="str">
        <f t="shared" si="6"/>
        <v/>
      </c>
      <c r="R42" s="10" t="str">
        <f t="shared" si="6"/>
        <v/>
      </c>
      <c r="S42" s="9">
        <f>SUM(S30:S41)</f>
        <v>0</v>
      </c>
    </row>
    <row r="43" spans="1:19" ht="30.75" customHeight="1" thickBot="1" x14ac:dyDescent="0.25">
      <c r="A43" s="66" t="s">
        <v>14</v>
      </c>
      <c r="B43" s="67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86" t="s">
        <v>25</v>
      </c>
      <c r="P43" s="87"/>
      <c r="Q43" s="87"/>
      <c r="R43" s="87"/>
      <c r="S43" s="8"/>
    </row>
    <row r="44" spans="1:19" ht="20.25" customHeight="1" thickBot="1" x14ac:dyDescent="0.25">
      <c r="A44" s="68"/>
      <c r="B44" s="69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86" t="s">
        <v>26</v>
      </c>
      <c r="P44" s="87"/>
      <c r="Q44" s="87"/>
      <c r="R44" s="87"/>
      <c r="S44" s="9" t="str">
        <f>IF(S43&gt;S42,S43-S42,"")</f>
        <v/>
      </c>
    </row>
    <row r="45" spans="1:19" ht="17.25" customHeight="1" thickBot="1" x14ac:dyDescent="0.25">
      <c r="A45" s="70"/>
      <c r="B45" s="71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86" t="s">
        <v>27</v>
      </c>
      <c r="P45" s="87"/>
      <c r="Q45" s="87"/>
      <c r="R45" s="87"/>
      <c r="S45" s="9" t="str">
        <f>IF(S43&lt;S42,S42-S43,"")</f>
        <v/>
      </c>
    </row>
    <row r="51" spans="1:19" ht="13.5" thickBot="1" x14ac:dyDescent="0.25">
      <c r="A51" s="23"/>
      <c r="B51" s="23"/>
      <c r="C51" s="23"/>
      <c r="D51" s="23"/>
      <c r="E51" s="23"/>
      <c r="F51" s="23"/>
      <c r="G51" s="23"/>
      <c r="H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x14ac:dyDescent="0.2">
      <c r="A52" s="59" t="s">
        <v>22</v>
      </c>
      <c r="B52" s="59"/>
      <c r="G52" s="16" t="s">
        <v>3</v>
      </c>
      <c r="K52" s="18" t="s">
        <v>23</v>
      </c>
      <c r="S52" s="16" t="s">
        <v>3</v>
      </c>
    </row>
    <row r="53" spans="1:19" x14ac:dyDescent="0.2">
      <c r="A53" s="24"/>
      <c r="B53" s="24"/>
      <c r="C53" s="24"/>
      <c r="D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x14ac:dyDescent="0.2">
      <c r="A54" s="24"/>
      <c r="B54" s="24"/>
      <c r="C54" s="24"/>
      <c r="J54" s="24"/>
      <c r="K54" s="24"/>
      <c r="L54" s="24"/>
      <c r="M54" s="24"/>
      <c r="N54" s="24"/>
      <c r="O54" s="24"/>
      <c r="P54" s="24"/>
      <c r="Q54" s="24"/>
      <c r="R54" s="24"/>
    </row>
    <row r="56" spans="1:19" x14ac:dyDescent="0.2">
      <c r="F56" s="25"/>
    </row>
  </sheetData>
  <sheetProtection algorithmName="SHA-512" hashValue="7mjskjoIvvABY8VXJZE7PQciNUiZBADx+RJ79o/q4MZwBNlysqrDcPJIQoGnqaBPbBY8q5s8mAMIVWrtZ+tKvw==" saltValue="n0tmFr89ao9Wqj/iMGi4Lg==" spinCount="100000" sheet="1" selectLockedCells="1"/>
  <mergeCells count="47">
    <mergeCell ref="S27:S29"/>
    <mergeCell ref="A30:B30"/>
    <mergeCell ref="A31:B31"/>
    <mergeCell ref="C43:N45"/>
    <mergeCell ref="O43:R43"/>
    <mergeCell ref="O44:R44"/>
    <mergeCell ref="O45:R45"/>
    <mergeCell ref="A39:B39"/>
    <mergeCell ref="A40:B40"/>
    <mergeCell ref="C27:R27"/>
    <mergeCell ref="A52:B52"/>
    <mergeCell ref="A23:B23"/>
    <mergeCell ref="A27:B29"/>
    <mergeCell ref="A32:B32"/>
    <mergeCell ref="A33:B33"/>
    <mergeCell ref="A34:B34"/>
    <mergeCell ref="A35:B35"/>
    <mergeCell ref="A36:B36"/>
    <mergeCell ref="A38:B38"/>
    <mergeCell ref="A42:B42"/>
    <mergeCell ref="A41:B41"/>
    <mergeCell ref="A43:B45"/>
    <mergeCell ref="A37:B37"/>
    <mergeCell ref="A24:B24"/>
    <mergeCell ref="O8:R8"/>
    <mergeCell ref="A21:B21"/>
    <mergeCell ref="A22:B22"/>
    <mergeCell ref="A17:B17"/>
    <mergeCell ref="A18:B18"/>
    <mergeCell ref="A19:B19"/>
    <mergeCell ref="A20:B20"/>
    <mergeCell ref="A1:S1"/>
    <mergeCell ref="A2:S2"/>
    <mergeCell ref="A3:S3"/>
    <mergeCell ref="A16:B16"/>
    <mergeCell ref="A12:B12"/>
    <mergeCell ref="A4:S5"/>
    <mergeCell ref="A6:S7"/>
    <mergeCell ref="B8:E8"/>
    <mergeCell ref="F8:H8"/>
    <mergeCell ref="I8:L8"/>
    <mergeCell ref="A9:B11"/>
    <mergeCell ref="C9:R9"/>
    <mergeCell ref="A13:B13"/>
    <mergeCell ref="A14:B14"/>
    <mergeCell ref="A15:B15"/>
    <mergeCell ref="M8:N8"/>
  </mergeCells>
  <phoneticPr fontId="2" type="noConversion"/>
  <conditionalFormatting sqref="C10">
    <cfRule type="expression" dxfId="50" priority="57" stopIfTrue="1">
      <formula>TEXT(C10,"ddd") = "Sat"</formula>
    </cfRule>
    <cfRule type="expression" dxfId="49" priority="59" stopIfTrue="1">
      <formula>TEXT(C10,"ddd") = "Sun"</formula>
    </cfRule>
  </conditionalFormatting>
  <conditionalFormatting sqref="D10:R10">
    <cfRule type="expression" dxfId="48" priority="55" stopIfTrue="1">
      <formula>TEXT(D10,"ddd") = "Sat"</formula>
    </cfRule>
    <cfRule type="expression" dxfId="47" priority="56" stopIfTrue="1">
      <formula>TEXT(D10,"ddd") = "Sun"</formula>
    </cfRule>
  </conditionalFormatting>
  <conditionalFormatting sqref="C11:R11">
    <cfRule type="expression" dxfId="46" priority="51" stopIfTrue="1">
      <formula>OR(TEXT(C10,"ddd")="Sat", TEXT(C10,"ddd")="Sun")</formula>
    </cfRule>
  </conditionalFormatting>
  <conditionalFormatting sqref="C12:C19 C21:C24">
    <cfRule type="expression" dxfId="45" priority="50" stopIfTrue="1">
      <formula>OR(TEXT(C$10,"ddd")="Sat",TEXT(C$10,"ddd")="Sun")</formula>
    </cfRule>
  </conditionalFormatting>
  <conditionalFormatting sqref="E12:E19 E21:E24">
    <cfRule type="expression" dxfId="44" priority="49" stopIfTrue="1">
      <formula>OR(TEXT(E$10,"ddd")="Sat",TEXT(E$10,"ddd")="Sun")</formula>
    </cfRule>
  </conditionalFormatting>
  <conditionalFormatting sqref="D12:D19 D21:D24">
    <cfRule type="expression" dxfId="43" priority="48" stopIfTrue="1">
      <formula>OR(TEXT(D$10,"ddd")="Sat",TEXT(D$10,"ddd")="Sun")</formula>
    </cfRule>
  </conditionalFormatting>
  <conditionalFormatting sqref="F12:F19">
    <cfRule type="expression" dxfId="42" priority="46" stopIfTrue="1">
      <formula>OR(TEXT(F$10,"ddd")="Sat",TEXT(F$10,"ddd")="Sun")</formula>
    </cfRule>
  </conditionalFormatting>
  <conditionalFormatting sqref="G12:G19 G22:G23">
    <cfRule type="expression" dxfId="41" priority="45" stopIfTrue="1">
      <formula>OR(TEXT(G$10,"ddd")="Sat",TEXT(G$10,"ddd")="Sun")</formula>
    </cfRule>
  </conditionalFormatting>
  <conditionalFormatting sqref="H12:H19 H22:H23">
    <cfRule type="expression" dxfId="40" priority="44" stopIfTrue="1">
      <formula>OR(TEXT(H$10,"ddd")="Sat",TEXT(H$10,"ddd")="Sun")</formula>
    </cfRule>
  </conditionalFormatting>
  <conditionalFormatting sqref="I12:I19 I22:I23">
    <cfRule type="expression" dxfId="39" priority="43" stopIfTrue="1">
      <formula>OR(TEXT(I$10,"ddd")="Sat",TEXT(I$10,"ddd")="Sun")</formula>
    </cfRule>
  </conditionalFormatting>
  <conditionalFormatting sqref="J12:J19 J22:J23">
    <cfRule type="expression" dxfId="38" priority="42" stopIfTrue="1">
      <formula>OR(TEXT(J$10,"ddd")="Sat",TEXT(J$10,"ddd")="Sun")</formula>
    </cfRule>
  </conditionalFormatting>
  <conditionalFormatting sqref="K12:K19 K22:K23">
    <cfRule type="expression" dxfId="37" priority="41" stopIfTrue="1">
      <formula>OR(TEXT(K$10,"ddd")="Sat",TEXT(K$10,"ddd")="Sun")</formula>
    </cfRule>
  </conditionalFormatting>
  <conditionalFormatting sqref="L12:L19 L22:L23">
    <cfRule type="expression" dxfId="36" priority="40" stopIfTrue="1">
      <formula>OR(TEXT(L$10,"ddd")="Sat",TEXT(L$10,"ddd")="Sun")</formula>
    </cfRule>
  </conditionalFormatting>
  <conditionalFormatting sqref="M12:M19 M22:M23">
    <cfRule type="expression" dxfId="35" priority="39" stopIfTrue="1">
      <formula>OR(TEXT(M$10,"ddd")="Sat",TEXT(M$10,"ddd")="Sun")</formula>
    </cfRule>
  </conditionalFormatting>
  <conditionalFormatting sqref="N12:N19 N22:N23">
    <cfRule type="expression" dxfId="34" priority="38" stopIfTrue="1">
      <formula>OR(TEXT(N$10,"ddd")="Sat",TEXT(N$10,"ddd")="Sun")</formula>
    </cfRule>
  </conditionalFormatting>
  <conditionalFormatting sqref="O12:O19 O22:O23">
    <cfRule type="expression" dxfId="33" priority="37" stopIfTrue="1">
      <formula>OR(TEXT(O$10,"ddd")="Sat",TEXT(O$10,"ddd")="Sun")</formula>
    </cfRule>
  </conditionalFormatting>
  <conditionalFormatting sqref="P12:P19 P22:P23">
    <cfRule type="expression" dxfId="32" priority="36" stopIfTrue="1">
      <formula>OR(TEXT(P$10,"ddd")="Sat",TEXT(P$10,"ddd")="Sun")</formula>
    </cfRule>
  </conditionalFormatting>
  <conditionalFormatting sqref="Q12:Q19 Q22:Q23">
    <cfRule type="expression" dxfId="31" priority="35" stopIfTrue="1">
      <formula>OR(TEXT(Q$10,"ddd")="Sat",TEXT(Q$10,"ddd")="Sun")</formula>
    </cfRule>
  </conditionalFormatting>
  <conditionalFormatting sqref="R12:R19 R22:R23">
    <cfRule type="expression" dxfId="30" priority="34" stopIfTrue="1">
      <formula>OR(TEXT(R$10,"ddd")="Sat",TEXT(R$10,"ddd")="Sun")</formula>
    </cfRule>
  </conditionalFormatting>
  <conditionalFormatting sqref="F21:F23">
    <cfRule type="expression" dxfId="29" priority="33" stopIfTrue="1">
      <formula>OR(TEXT(F$10,"ddd")="Sat",TEXT(F$10,"ddd")="Sun")</formula>
    </cfRule>
  </conditionalFormatting>
  <conditionalFormatting sqref="G21:R21">
    <cfRule type="expression" dxfId="28" priority="32" stopIfTrue="1">
      <formula>OR(TEXT(G$10,"ddd")="Sat",TEXT(G$10,"ddd")="Sun")</formula>
    </cfRule>
  </conditionalFormatting>
  <conditionalFormatting sqref="F24:R24">
    <cfRule type="expression" dxfId="27" priority="31" stopIfTrue="1">
      <formula>OR(TEXT(F$10,"ddd")="Sat",TEXT(F$10,"ddd")="Sun")</formula>
    </cfRule>
  </conditionalFormatting>
  <conditionalFormatting sqref="C28 C39:C42">
    <cfRule type="expression" dxfId="26" priority="29" stopIfTrue="1">
      <formula>OR(TEXT(C$28,"ddd")="Sat",TEXT(C$28,"ddd")="Sun")</formula>
    </cfRule>
  </conditionalFormatting>
  <conditionalFormatting sqref="D28:Q28">
    <cfRule type="expression" dxfId="25" priority="28" stopIfTrue="1">
      <formula>OR(TEXT(D$28,"ddd")="Sat",TEXT(D$28,"ddd")="Sun")</formula>
    </cfRule>
  </conditionalFormatting>
  <conditionalFormatting sqref="C29">
    <cfRule type="expression" dxfId="24" priority="27" stopIfTrue="1">
      <formula>OR(TEXT(C$28,"ddd")="Sat",TEXT(C$28,"ddd")="Sun")</formula>
    </cfRule>
  </conditionalFormatting>
  <conditionalFormatting sqref="D29:Q29">
    <cfRule type="expression" dxfId="23" priority="26" stopIfTrue="1">
      <formula>OR(TEXT(D$28,"ddd")="Sat",TEXT(D$28,"ddd")="Sun")</formula>
    </cfRule>
  </conditionalFormatting>
  <conditionalFormatting sqref="C30:C37">
    <cfRule type="expression" dxfId="22" priority="25" stopIfTrue="1">
      <formula>OR(TEXT(C$28,"ddd")="Sat",TEXT(C$28,"ddd")="Sun")</formula>
    </cfRule>
  </conditionalFormatting>
  <conditionalFormatting sqref="D30:D37 D39:D41">
    <cfRule type="expression" dxfId="21" priority="24" stopIfTrue="1">
      <formula>OR(TEXT(D$28,"ddd")="Sat",TEXT(D$28,"ddd")="Sun")</formula>
    </cfRule>
  </conditionalFormatting>
  <conditionalFormatting sqref="E30:E37 E39:E41">
    <cfRule type="expression" dxfId="20" priority="23" stopIfTrue="1">
      <formula>OR(TEXT(E$28,"ddd")="Sat",TEXT(E$28,"ddd")="Sun")</formula>
    </cfRule>
  </conditionalFormatting>
  <conditionalFormatting sqref="F30:F37 F39:F41">
    <cfRule type="expression" dxfId="19" priority="22" stopIfTrue="1">
      <formula>OR(TEXT(F$28,"ddd")="Sat",TEXT(F$28,"ddd")="Sun")</formula>
    </cfRule>
  </conditionalFormatting>
  <conditionalFormatting sqref="G30:G37 G39:G41">
    <cfRule type="expression" dxfId="18" priority="21" stopIfTrue="1">
      <formula>OR(TEXT(G$28,"ddd")="Sat",TEXT(G$28,"ddd")="Sun")</formula>
    </cfRule>
  </conditionalFormatting>
  <conditionalFormatting sqref="H30:H37 H39:H41">
    <cfRule type="expression" dxfId="17" priority="20" stopIfTrue="1">
      <formula>OR(TEXT(H$28,"ddd")="Sat",TEXT(H$28,"ddd")="Sun")</formula>
    </cfRule>
  </conditionalFormatting>
  <conditionalFormatting sqref="I30:I37 I39:I41">
    <cfRule type="expression" dxfId="16" priority="19" stopIfTrue="1">
      <formula>OR(TEXT(I$28,"ddd")="Sat",TEXT(I$28,"ddd")="Sun")</formula>
    </cfRule>
  </conditionalFormatting>
  <conditionalFormatting sqref="J30:J37 J39:J41">
    <cfRule type="expression" dxfId="15" priority="18" stopIfTrue="1">
      <formula>OR(TEXT(J$28,"ddd")="Sat",TEXT(J$28,"ddd")="Sun")</formula>
    </cfRule>
  </conditionalFormatting>
  <conditionalFormatting sqref="K30:K37 K39:K41">
    <cfRule type="expression" dxfId="14" priority="17" stopIfTrue="1">
      <formula>OR(TEXT(K$28,"ddd")="Sat",TEXT(K$28,"ddd")="Sun")</formula>
    </cfRule>
  </conditionalFormatting>
  <conditionalFormatting sqref="L30:L37 L39:L41">
    <cfRule type="expression" dxfId="13" priority="16" stopIfTrue="1">
      <formula>OR(TEXT(L$28,"ddd")="Sat",TEXT(L$28,"ddd")="Sun")</formula>
    </cfRule>
  </conditionalFormatting>
  <conditionalFormatting sqref="M30:M37 M39:M41">
    <cfRule type="expression" dxfId="12" priority="15" stopIfTrue="1">
      <formula>OR(TEXT(M$28,"ddd")="Sat",TEXT(M$28,"ddd")="Sun")</formula>
    </cfRule>
  </conditionalFormatting>
  <conditionalFormatting sqref="N30:N37 N39:N41">
    <cfRule type="expression" dxfId="11" priority="14" stopIfTrue="1">
      <formula>OR(TEXT(N$28,"ddd")="Sat",TEXT(N$28,"ddd")="Sun")</formula>
    </cfRule>
  </conditionalFormatting>
  <conditionalFormatting sqref="O30:O37 O39:O41">
    <cfRule type="expression" dxfId="10" priority="13" stopIfTrue="1">
      <formula>OR(TEXT(O$28,"ddd")="Sat",TEXT(O$28,"ddd")="Sun")</formula>
    </cfRule>
  </conditionalFormatting>
  <conditionalFormatting sqref="P30:P37 P39:P41">
    <cfRule type="expression" dxfId="9" priority="12" stopIfTrue="1">
      <formula>OR(TEXT(P$28,"ddd")="Sat",TEXT(P$28,"ddd")="Sun")</formula>
    </cfRule>
  </conditionalFormatting>
  <conditionalFormatting sqref="Q30:Q37 Q39:Q41">
    <cfRule type="expression" dxfId="8" priority="11" stopIfTrue="1">
      <formula>OR(TEXT(Q$28,"ddd")="Sat",TEXT(Q$28,"ddd")="Sun")</formula>
    </cfRule>
  </conditionalFormatting>
  <conditionalFormatting sqref="D42:Q42">
    <cfRule type="expression" dxfId="7" priority="9" stopIfTrue="1">
      <formula>OR(TEXT(D$28,"ddd")="Sat",TEXT(D$28,"ddd")="Sun")</formula>
    </cfRule>
  </conditionalFormatting>
  <conditionalFormatting sqref="Q28:Q42">
    <cfRule type="expression" dxfId="6" priority="7" stopIfTrue="1">
      <formula>TEXT(Q$28,"ddd")=""</formula>
    </cfRule>
  </conditionalFormatting>
  <conditionalFormatting sqref="R28">
    <cfRule type="expression" dxfId="5" priority="6" stopIfTrue="1">
      <formula>OR(TEXT(R$28,"ddd")="Sat",TEXT(R$28,"ddd")="Sun")</formula>
    </cfRule>
  </conditionalFormatting>
  <conditionalFormatting sqref="R29">
    <cfRule type="expression" dxfId="4" priority="5" stopIfTrue="1">
      <formula>OR(TEXT(R$28,"ddd")="Sat",TEXT(R$28,"ddd")="Sun")</formula>
    </cfRule>
  </conditionalFormatting>
  <conditionalFormatting sqref="R30:R37 R39:R41">
    <cfRule type="expression" dxfId="3" priority="4" stopIfTrue="1">
      <formula>OR(TEXT(R$28,"ddd")="Sat",TEXT(R$28,"ddd")="Sun")</formula>
    </cfRule>
  </conditionalFormatting>
  <conditionalFormatting sqref="R42">
    <cfRule type="expression" dxfId="2" priority="3" stopIfTrue="1">
      <formula>OR(TEXT(R$28,"ddd")="Sat",TEXT(R$28,"ddd")="Sun")</formula>
    </cfRule>
  </conditionalFormatting>
  <conditionalFormatting sqref="R28:R42">
    <cfRule type="expression" dxfId="1" priority="2" stopIfTrue="1">
      <formula>TEXT(R$28,"ddd")=""</formula>
    </cfRule>
  </conditionalFormatting>
  <conditionalFormatting sqref="P28:P42">
    <cfRule type="expression" dxfId="0" priority="1" stopIfTrue="1">
      <formula>TEXT(P$28,"ddd")=""</formula>
    </cfRule>
  </conditionalFormatting>
  <pageMargins left="0.75" right="0.75" top="0.5" bottom="0.5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4"/>
  <sheetViews>
    <sheetView workbookViewId="0">
      <selection activeCell="C1" sqref="C1"/>
    </sheetView>
  </sheetViews>
  <sheetFormatPr defaultRowHeight="12.75" x14ac:dyDescent="0.2"/>
  <sheetData>
    <row r="1" spans="1:3" x14ac:dyDescent="0.2">
      <c r="A1" t="s">
        <v>18</v>
      </c>
      <c r="C1" s="12">
        <v>0.5</v>
      </c>
    </row>
    <row r="2" spans="1:3" x14ac:dyDescent="0.2">
      <c r="C2" s="12"/>
    </row>
    <row r="3" spans="1:3" x14ac:dyDescent="0.2">
      <c r="A3" t="s">
        <v>19</v>
      </c>
      <c r="C3" s="12">
        <v>25</v>
      </c>
    </row>
    <row r="4" spans="1:3" x14ac:dyDescent="0.2">
      <c r="C4" s="12"/>
    </row>
    <row r="5" spans="1:3" x14ac:dyDescent="0.2">
      <c r="A5" t="s">
        <v>20</v>
      </c>
      <c r="C5" s="12"/>
    </row>
    <row r="6" spans="1:3" x14ac:dyDescent="0.2">
      <c r="C6" s="12"/>
    </row>
    <row r="7" spans="1:3" x14ac:dyDescent="0.2">
      <c r="A7" t="s">
        <v>21</v>
      </c>
      <c r="C7" s="12"/>
    </row>
    <row r="8" spans="1:3" x14ac:dyDescent="0.2">
      <c r="C8" s="12"/>
    </row>
    <row r="9" spans="1:3" x14ac:dyDescent="0.2">
      <c r="C9" s="12"/>
    </row>
    <row r="10" spans="1:3" x14ac:dyDescent="0.2">
      <c r="C10" s="12"/>
    </row>
    <row r="11" spans="1:3" x14ac:dyDescent="0.2">
      <c r="C11" s="12"/>
    </row>
    <row r="12" spans="1:3" x14ac:dyDescent="0.2">
      <c r="C12" s="12"/>
    </row>
    <row r="13" spans="1:3" x14ac:dyDescent="0.2">
      <c r="C13" s="12"/>
    </row>
    <row r="14" spans="1:3" x14ac:dyDescent="0.2">
      <c r="C14" s="12"/>
    </row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</vt:lpstr>
      <vt:lpstr>Details</vt:lpstr>
    </vt:vector>
  </TitlesOfParts>
  <Company>CalSTRS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cp:lastPrinted>2011-05-26T20:05:53Z</cp:lastPrinted>
  <dcterms:created xsi:type="dcterms:W3CDTF">2011-05-26T16:36:48Z</dcterms:created>
  <dcterms:modified xsi:type="dcterms:W3CDTF">2021-08-03T00:59:13Z</dcterms:modified>
</cp:coreProperties>
</file>